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15" windowWidth="11325" windowHeight="6990"/>
  </bookViews>
  <sheets>
    <sheet name="Sheet1" sheetId="2" r:id="rId1"/>
    <sheet name="Parts Manual Simpla 45-50-61 12" sheetId="1" r:id="rId2"/>
  </sheets>
  <externalReferences>
    <externalReference r:id="rId3"/>
  </externalReferences>
  <calcPr calcId="125725"/>
</workbook>
</file>

<file path=xl/calcChain.xml><?xml version="1.0" encoding="utf-8"?>
<calcChain xmlns="http://schemas.openxmlformats.org/spreadsheetml/2006/main">
  <c r="F4" i="1"/>
  <c r="G4"/>
  <c r="F5"/>
  <c r="G5"/>
  <c r="F6"/>
  <c r="G6"/>
  <c r="F7"/>
  <c r="G7"/>
  <c r="F8"/>
  <c r="G8"/>
  <c r="F9"/>
  <c r="G9"/>
  <c r="F10"/>
  <c r="G10"/>
  <c r="F11"/>
  <c r="G11"/>
  <c r="F12"/>
  <c r="G12"/>
  <c r="F13"/>
  <c r="G13"/>
  <c r="F14"/>
  <c r="G14"/>
  <c r="F15"/>
  <c r="G15"/>
  <c r="F16"/>
  <c r="G16"/>
  <c r="F17"/>
  <c r="G17"/>
  <c r="F18"/>
  <c r="G18"/>
  <c r="F19"/>
  <c r="G19"/>
  <c r="F20"/>
  <c r="G20"/>
  <c r="F21"/>
  <c r="G21"/>
  <c r="F22"/>
  <c r="G22"/>
  <c r="F23"/>
  <c r="G23"/>
  <c r="F24"/>
  <c r="G24"/>
  <c r="F25"/>
  <c r="G25"/>
  <c r="F26"/>
  <c r="G26"/>
  <c r="F27"/>
  <c r="G27"/>
  <c r="G3"/>
  <c r="F3"/>
</calcChain>
</file>

<file path=xl/sharedStrings.xml><?xml version="1.0" encoding="utf-8"?>
<sst xmlns="http://schemas.openxmlformats.org/spreadsheetml/2006/main" count="101" uniqueCount="82">
  <si>
    <t>Description</t>
  </si>
  <si>
    <t>01</t>
  </si>
  <si>
    <t>KNOB</t>
  </si>
  <si>
    <t>02</t>
  </si>
  <si>
    <t>SPECIAL WASHER</t>
  </si>
  <si>
    <t>03</t>
  </si>
  <si>
    <t>CLAMP</t>
  </si>
  <si>
    <t>04</t>
  </si>
  <si>
    <t>SPRING</t>
  </si>
  <si>
    <t>05</t>
  </si>
  <si>
    <t>ROD</t>
  </si>
  <si>
    <t>06</t>
  </si>
  <si>
    <t>BELLOWS</t>
  </si>
  <si>
    <t>07</t>
  </si>
  <si>
    <t>08</t>
  </si>
  <si>
    <t>FITTING</t>
  </si>
  <si>
    <t>09</t>
  </si>
  <si>
    <t>COCK</t>
  </si>
  <si>
    <t>PIPE</t>
  </si>
  <si>
    <t>SOLENOID VALVE</t>
  </si>
  <si>
    <t>11A</t>
  </si>
  <si>
    <t>SOLENOID VALVE BODY</t>
  </si>
  <si>
    <t>11B</t>
  </si>
  <si>
    <t>COIL</t>
  </si>
  <si>
    <t>HOSE</t>
  </si>
  <si>
    <t>12A</t>
  </si>
  <si>
    <t>CAP</t>
  </si>
  <si>
    <t>O-RING</t>
  </si>
  <si>
    <t>NUT</t>
  </si>
  <si>
    <t>WASHER</t>
  </si>
  <si>
    <t>SCREW</t>
  </si>
  <si>
    <t>SPLIT PIN</t>
  </si>
  <si>
    <t>LOCK NUT</t>
  </si>
  <si>
    <t>Valve Lever</t>
  </si>
  <si>
    <t>E83639</t>
  </si>
  <si>
    <t>Solution control knob</t>
  </si>
  <si>
    <t>E83850</t>
  </si>
  <si>
    <t>E82309</t>
  </si>
  <si>
    <t>E81712</t>
  </si>
  <si>
    <t>Rod</t>
  </si>
  <si>
    <t>E83603</t>
  </si>
  <si>
    <t>Pipe</t>
  </si>
  <si>
    <t>E82269</t>
  </si>
  <si>
    <t>E83361</t>
  </si>
  <si>
    <t>E83997</t>
  </si>
  <si>
    <t>Hose</t>
  </si>
  <si>
    <t>E82322</t>
  </si>
  <si>
    <t>E81794</t>
  </si>
  <si>
    <t>Valve Body, Solenoid</t>
  </si>
  <si>
    <t>E81795</t>
  </si>
  <si>
    <t>Solenoid</t>
  </si>
  <si>
    <t>E82489</t>
  </si>
  <si>
    <t>E87292</t>
  </si>
  <si>
    <t>E83935</t>
  </si>
  <si>
    <t>Wire Tie</t>
  </si>
  <si>
    <t>E83616</t>
  </si>
  <si>
    <t>Cap, 1/2" NPT Nylon</t>
  </si>
  <si>
    <t>E83617</t>
  </si>
  <si>
    <t>E83535</t>
  </si>
  <si>
    <t>E83845</t>
  </si>
  <si>
    <t>Nut, M5</t>
  </si>
  <si>
    <t>E83798</t>
  </si>
  <si>
    <t>E83858</t>
  </si>
  <si>
    <t>E81636</t>
  </si>
  <si>
    <t>Split Pin</t>
  </si>
  <si>
    <t>E83857</t>
  </si>
  <si>
    <t>E83867</t>
  </si>
  <si>
    <t>Washer M5x20 SS</t>
  </si>
  <si>
    <t>Spring</t>
  </si>
  <si>
    <t>Ball Valve</t>
  </si>
  <si>
    <t>Fitting, 3/8 in.</t>
  </si>
  <si>
    <t>Solenoid Valve</t>
  </si>
  <si>
    <t xml:space="preserve">Hose, Solution </t>
  </si>
  <si>
    <t xml:space="preserve">O-Ring, </t>
  </si>
  <si>
    <t>Hex Nut</t>
  </si>
  <si>
    <t>Washer M6x30</t>
  </si>
  <si>
    <t>Machine Screw M4x12</t>
  </si>
  <si>
    <t xml:space="preserve">Bolt M4x12 </t>
  </si>
  <si>
    <t>Hex Nut, M4x6</t>
  </si>
  <si>
    <t>ITEM</t>
  </si>
  <si>
    <t>SKU</t>
  </si>
  <si>
    <t>QTY</t>
  </si>
</sst>
</file>

<file path=xl/styles.xml><?xml version="1.0" encoding="utf-8"?>
<styleSheet xmlns="http://schemas.openxmlformats.org/spreadsheetml/2006/main">
  <fonts count="7">
    <font>
      <sz val="10"/>
      <name val="Arial"/>
    </font>
    <font>
      <sz val="8"/>
      <name val="Times New Roman"/>
      <family val="1"/>
    </font>
    <font>
      <sz val="8"/>
      <name val="Arial"/>
      <family val="2"/>
    </font>
    <font>
      <sz val="10"/>
      <name val="Arial"/>
      <family val="2"/>
    </font>
    <font>
      <sz val="11"/>
      <name val="Calibri"/>
      <family val="2"/>
    </font>
    <font>
      <sz val="10"/>
      <name val="Calibri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Protection="1">
      <protection locked="0"/>
    </xf>
    <xf numFmtId="1" fontId="2" fillId="0" borderId="0" xfId="0" applyNumberFormat="1" applyFont="1" applyProtection="1">
      <protection locked="0"/>
    </xf>
    <xf numFmtId="0" fontId="4" fillId="0" borderId="0" xfId="0" applyFont="1"/>
    <xf numFmtId="0" fontId="5" fillId="0" borderId="0" xfId="0" applyFont="1"/>
    <xf numFmtId="0" fontId="0" fillId="0" borderId="0" xfId="0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indent="3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indent="1"/>
    </xf>
    <xf numFmtId="0" fontId="3" fillId="0" borderId="1" xfId="0" applyFont="1" applyBorder="1" applyAlignment="1">
      <alignment horizontal="left" inden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samuelson/Documents/1manuals/1%20Manual%20Mods/NuSource/Simpla%2050B/Parts%20List%20Query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arts List Query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C3:F28"/>
  <sheetViews>
    <sheetView tabSelected="1" workbookViewId="0">
      <selection sqref="A1:IV1"/>
    </sheetView>
  </sheetViews>
  <sheetFormatPr defaultRowHeight="12.75"/>
  <cols>
    <col min="4" max="4" width="11" customWidth="1"/>
    <col min="5" max="5" width="22.7109375" customWidth="1"/>
    <col min="6" max="6" width="7.28515625" style="5" customWidth="1"/>
  </cols>
  <sheetData>
    <row r="3" spans="3:6">
      <c r="C3" s="6" t="s">
        <v>79</v>
      </c>
      <c r="D3" s="6" t="s">
        <v>80</v>
      </c>
      <c r="E3" s="7" t="s">
        <v>0</v>
      </c>
      <c r="F3" s="6" t="s">
        <v>81</v>
      </c>
    </row>
    <row r="4" spans="3:6">
      <c r="C4" s="8" t="s">
        <v>1</v>
      </c>
      <c r="D4" s="8" t="s">
        <v>34</v>
      </c>
      <c r="E4" s="9" t="s">
        <v>35</v>
      </c>
      <c r="F4" s="8">
        <v>1</v>
      </c>
    </row>
    <row r="5" spans="3:6">
      <c r="C5" s="8" t="s">
        <v>3</v>
      </c>
      <c r="D5" s="8" t="s">
        <v>36</v>
      </c>
      <c r="E5" s="10" t="s">
        <v>67</v>
      </c>
      <c r="F5" s="8">
        <v>1</v>
      </c>
    </row>
    <row r="6" spans="3:6">
      <c r="C6" s="8" t="s">
        <v>5</v>
      </c>
      <c r="D6" s="8">
        <v>410275</v>
      </c>
      <c r="E6" s="9" t="s">
        <v>6</v>
      </c>
      <c r="F6" s="8">
        <v>4</v>
      </c>
    </row>
    <row r="7" spans="3:6">
      <c r="C7" s="8" t="s">
        <v>7</v>
      </c>
      <c r="D7" s="8" t="s">
        <v>37</v>
      </c>
      <c r="E7" s="10" t="s">
        <v>68</v>
      </c>
      <c r="F7" s="8">
        <v>1</v>
      </c>
    </row>
    <row r="8" spans="3:6">
      <c r="C8" s="8" t="s">
        <v>9</v>
      </c>
      <c r="D8" s="8" t="s">
        <v>38</v>
      </c>
      <c r="E8" s="9" t="s">
        <v>39</v>
      </c>
      <c r="F8" s="8">
        <v>1</v>
      </c>
    </row>
    <row r="9" spans="3:6">
      <c r="C9" s="8" t="s">
        <v>11</v>
      </c>
      <c r="D9" s="8" t="s">
        <v>40</v>
      </c>
      <c r="E9" s="9" t="s">
        <v>41</v>
      </c>
      <c r="F9" s="8">
        <v>1</v>
      </c>
    </row>
    <row r="10" spans="3:6">
      <c r="C10" s="8" t="s">
        <v>13</v>
      </c>
      <c r="D10" s="8">
        <v>400859</v>
      </c>
      <c r="E10" s="9" t="s">
        <v>33</v>
      </c>
      <c r="F10" s="8">
        <v>1</v>
      </c>
    </row>
    <row r="11" spans="3:6">
      <c r="C11" s="8" t="s">
        <v>14</v>
      </c>
      <c r="D11" s="8" t="s">
        <v>42</v>
      </c>
      <c r="E11" s="10" t="s">
        <v>70</v>
      </c>
      <c r="F11" s="8">
        <v>2</v>
      </c>
    </row>
    <row r="12" spans="3:6">
      <c r="C12" s="8" t="s">
        <v>16</v>
      </c>
      <c r="D12" s="8" t="s">
        <v>43</v>
      </c>
      <c r="E12" s="10" t="s">
        <v>69</v>
      </c>
      <c r="F12" s="8">
        <v>1</v>
      </c>
    </row>
    <row r="13" spans="3:6">
      <c r="C13" s="8">
        <v>10</v>
      </c>
      <c r="D13" s="8" t="s">
        <v>44</v>
      </c>
      <c r="E13" s="9" t="s">
        <v>45</v>
      </c>
      <c r="F13" s="8">
        <v>1</v>
      </c>
    </row>
    <row r="14" spans="3:6">
      <c r="C14" s="8">
        <v>11</v>
      </c>
      <c r="D14" s="8" t="s">
        <v>46</v>
      </c>
      <c r="E14" s="10" t="s">
        <v>71</v>
      </c>
      <c r="F14" s="8">
        <v>1</v>
      </c>
    </row>
    <row r="15" spans="3:6">
      <c r="C15" s="8" t="s">
        <v>20</v>
      </c>
      <c r="D15" s="8" t="s">
        <v>47</v>
      </c>
      <c r="E15" s="9" t="s">
        <v>48</v>
      </c>
      <c r="F15" s="8">
        <v>1</v>
      </c>
    </row>
    <row r="16" spans="3:6">
      <c r="C16" s="8" t="s">
        <v>22</v>
      </c>
      <c r="D16" s="8" t="s">
        <v>49</v>
      </c>
      <c r="E16" s="9" t="s">
        <v>50</v>
      </c>
      <c r="F16" s="8">
        <v>1</v>
      </c>
    </row>
    <row r="17" spans="3:6">
      <c r="C17" s="8">
        <v>12</v>
      </c>
      <c r="D17" s="8" t="s">
        <v>51</v>
      </c>
      <c r="E17" s="10" t="s">
        <v>72</v>
      </c>
      <c r="F17" s="8">
        <v>1</v>
      </c>
    </row>
    <row r="18" spans="3:6">
      <c r="C18" s="8" t="s">
        <v>25</v>
      </c>
      <c r="D18" s="8" t="s">
        <v>52</v>
      </c>
      <c r="E18" s="10" t="s">
        <v>72</v>
      </c>
      <c r="F18" s="8">
        <v>1</v>
      </c>
    </row>
    <row r="19" spans="3:6">
      <c r="C19" s="8">
        <v>13</v>
      </c>
      <c r="D19" s="8" t="s">
        <v>53</v>
      </c>
      <c r="E19" s="9" t="s">
        <v>54</v>
      </c>
      <c r="F19" s="8">
        <v>2</v>
      </c>
    </row>
    <row r="20" spans="3:6">
      <c r="C20" s="8">
        <v>14</v>
      </c>
      <c r="D20" s="8" t="s">
        <v>55</v>
      </c>
      <c r="E20" s="9" t="s">
        <v>56</v>
      </c>
      <c r="F20" s="8">
        <v>1</v>
      </c>
    </row>
    <row r="21" spans="3:6">
      <c r="C21" s="8">
        <v>15</v>
      </c>
      <c r="D21" s="8" t="s">
        <v>57</v>
      </c>
      <c r="E21" s="10" t="s">
        <v>73</v>
      </c>
      <c r="F21" s="8">
        <v>1</v>
      </c>
    </row>
    <row r="22" spans="3:6">
      <c r="C22" s="8">
        <v>50</v>
      </c>
      <c r="D22" s="8" t="s">
        <v>58</v>
      </c>
      <c r="E22" s="10" t="s">
        <v>74</v>
      </c>
      <c r="F22" s="8">
        <v>1</v>
      </c>
    </row>
    <row r="23" spans="3:6">
      <c r="C23" s="8">
        <v>51</v>
      </c>
      <c r="D23" s="8" t="s">
        <v>59</v>
      </c>
      <c r="E23" s="9" t="s">
        <v>60</v>
      </c>
      <c r="F23" s="8">
        <v>1</v>
      </c>
    </row>
    <row r="24" spans="3:6">
      <c r="C24" s="8">
        <v>52</v>
      </c>
      <c r="D24" s="8" t="s">
        <v>61</v>
      </c>
      <c r="E24" s="10" t="s">
        <v>75</v>
      </c>
      <c r="F24" s="8">
        <v>1</v>
      </c>
    </row>
    <row r="25" spans="3:6">
      <c r="C25" s="8">
        <v>53</v>
      </c>
      <c r="D25" s="8" t="s">
        <v>62</v>
      </c>
      <c r="E25" s="10" t="s">
        <v>76</v>
      </c>
      <c r="F25" s="8">
        <v>1</v>
      </c>
    </row>
    <row r="26" spans="3:6">
      <c r="C26" s="8">
        <v>54</v>
      </c>
      <c r="D26" s="8" t="s">
        <v>63</v>
      </c>
      <c r="E26" s="9" t="s">
        <v>64</v>
      </c>
      <c r="F26" s="8">
        <v>1</v>
      </c>
    </row>
    <row r="27" spans="3:6">
      <c r="C27" s="8">
        <v>55</v>
      </c>
      <c r="D27" s="8" t="s">
        <v>65</v>
      </c>
      <c r="E27" s="10" t="s">
        <v>77</v>
      </c>
      <c r="F27" s="8">
        <v>2</v>
      </c>
    </row>
    <row r="28" spans="3:6">
      <c r="C28" s="8">
        <v>56</v>
      </c>
      <c r="D28" s="8" t="s">
        <v>66</v>
      </c>
      <c r="E28" s="10" t="s">
        <v>78</v>
      </c>
      <c r="F28" s="8">
        <v>2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3:G27"/>
  <sheetViews>
    <sheetView workbookViewId="0">
      <selection activeCell="E3" sqref="E3:E27"/>
    </sheetView>
  </sheetViews>
  <sheetFormatPr defaultRowHeight="12.75"/>
  <cols>
    <col min="2" max="3" width="8.140625" customWidth="1"/>
    <col min="4" max="4" width="15.28515625" customWidth="1"/>
    <col min="5" max="5" width="16" customWidth="1"/>
    <col min="6" max="6" width="27.28515625" customWidth="1"/>
    <col min="7" max="7" width="32.85546875" customWidth="1"/>
  </cols>
  <sheetData>
    <row r="3" spans="2:7" ht="15">
      <c r="B3" s="1" t="s">
        <v>1</v>
      </c>
      <c r="C3" s="2">
        <v>410264</v>
      </c>
      <c r="D3" s="1" t="s">
        <v>2</v>
      </c>
      <c r="E3" s="2">
        <v>1</v>
      </c>
      <c r="F3" s="3" t="str">
        <f>IF(ISNA(VLOOKUP(TRIM(C3),[1]!Table_Query_from_BetcoViews[[#All],[AlternateID]:[MainSKU]],4,FALSE))=TRUE,(C3),(LEFT(VLOOKUP(TRIM(C3),[1]!Table_Query_from_BetcoViews[[#All],[AlternateID]:[MainSKU]],4,FALSE),6)))</f>
        <v>E83639</v>
      </c>
      <c r="G3" s="4" t="str">
        <f>IFERROR(VLOOKUP(TRIM(C3),[1]!Table_Query_from_BetcoViews[[AlternateID]:[ItemDescr2]],5,FALSE),D3)</f>
        <v>Solution control knob</v>
      </c>
    </row>
    <row r="4" spans="2:7" ht="15">
      <c r="B4" s="1" t="s">
        <v>3</v>
      </c>
      <c r="C4" s="2">
        <v>400250</v>
      </c>
      <c r="D4" s="1" t="s">
        <v>4</v>
      </c>
      <c r="E4" s="2">
        <v>1</v>
      </c>
      <c r="F4" s="3" t="str">
        <f>IF(ISNA(VLOOKUP(TRIM(C4),[1]!Table_Query_from_BetcoViews[[#All],[AlternateID]:[MainSKU]],4,FALSE))=TRUE,(C4),(LEFT(VLOOKUP(TRIM(C4),[1]!Table_Query_from_BetcoViews[[#All],[AlternateID]:[MainSKU]],4,FALSE),6)))</f>
        <v>E83850</v>
      </c>
      <c r="G4" s="4" t="str">
        <f>IFERROR(VLOOKUP(TRIM(C4),[1]!Table_Query_from_BetcoViews[[AlternateID]:[ItemDescr2]],5,FALSE),D4)</f>
        <v>Flat Washer M5x20 SS</v>
      </c>
    </row>
    <row r="5" spans="2:7" ht="15">
      <c r="B5" s="1" t="s">
        <v>5</v>
      </c>
      <c r="C5" s="2">
        <v>410275</v>
      </c>
      <c r="D5" s="1" t="s">
        <v>6</v>
      </c>
      <c r="E5" s="2">
        <v>4</v>
      </c>
      <c r="F5" s="3">
        <f>IF(ISNA(VLOOKUP(TRIM(C5),[1]!Table_Query_from_BetcoViews[[#All],[AlternateID]:[MainSKU]],4,FALSE))=TRUE,(C5),(LEFT(VLOOKUP(TRIM(C5),[1]!Table_Query_from_BetcoViews[[#All],[AlternateID]:[MainSKU]],4,FALSE),6)))</f>
        <v>410275</v>
      </c>
      <c r="G5" s="4" t="str">
        <f>IFERROR(VLOOKUP(TRIM(C5),[1]!Table_Query_from_BetcoViews[[AlternateID]:[ItemDescr2]],5,FALSE),D5)</f>
        <v>CLAMP</v>
      </c>
    </row>
    <row r="6" spans="2:7" ht="15">
      <c r="B6" s="1" t="s">
        <v>7</v>
      </c>
      <c r="C6" s="2">
        <v>408094</v>
      </c>
      <c r="D6" s="1" t="s">
        <v>8</v>
      </c>
      <c r="E6" s="2">
        <v>1</v>
      </c>
      <c r="F6" s="3" t="str">
        <f>IF(ISNA(VLOOKUP(TRIM(C6),[1]!Table_Query_from_BetcoViews[[#All],[AlternateID]:[MainSKU]],4,FALSE))=TRUE,(C6),(LEFT(VLOOKUP(TRIM(C6),[1]!Table_Query_from_BetcoViews[[#All],[AlternateID]:[MainSKU]],4,FALSE),6)))</f>
        <v>E82309</v>
      </c>
      <c r="G6" s="4" t="str">
        <f>IFERROR(VLOOKUP(TRIM(C6),[1]!Table_Query_from_BetcoViews[[AlternateID]:[ItemDescr2]],5,FALSE),D6)</f>
        <v>Spring, 11.8x1.2x15mm Zinc Compression</v>
      </c>
    </row>
    <row r="7" spans="2:7" ht="15">
      <c r="B7" s="1" t="s">
        <v>9</v>
      </c>
      <c r="C7" s="2">
        <v>206821</v>
      </c>
      <c r="D7" s="1" t="s">
        <v>10</v>
      </c>
      <c r="E7" s="2">
        <v>1</v>
      </c>
      <c r="F7" s="3" t="str">
        <f>IF(ISNA(VLOOKUP(TRIM(C7),[1]!Table_Query_from_BetcoViews[[#All],[AlternateID]:[MainSKU]],4,FALSE))=TRUE,(C7),(LEFT(VLOOKUP(TRIM(C7),[1]!Table_Query_from_BetcoViews[[#All],[AlternateID]:[MainSKU]],4,FALSE),6)))</f>
        <v>E81712</v>
      </c>
      <c r="G7" s="4" t="str">
        <f>IFERROR(VLOOKUP(TRIM(C7),[1]!Table_Query_from_BetcoViews[[AlternateID]:[ItemDescr2]],5,FALSE),D7)</f>
        <v>Rod</v>
      </c>
    </row>
    <row r="8" spans="2:7" ht="15">
      <c r="B8" s="1" t="s">
        <v>11</v>
      </c>
      <c r="C8" s="2">
        <v>400200</v>
      </c>
      <c r="D8" s="1" t="s">
        <v>12</v>
      </c>
      <c r="E8" s="2">
        <v>1</v>
      </c>
      <c r="F8" s="3" t="str">
        <f>IF(ISNA(VLOOKUP(TRIM(C8),[1]!Table_Query_from_BetcoViews[[#All],[AlternateID]:[MainSKU]],4,FALSE))=TRUE,(C8),(LEFT(VLOOKUP(TRIM(C8),[1]!Table_Query_from_BetcoViews[[#All],[AlternateID]:[MainSKU]],4,FALSE),6)))</f>
        <v>E83603</v>
      </c>
      <c r="G8" s="4" t="str">
        <f>IFERROR(VLOOKUP(TRIM(C8),[1]!Table_Query_from_BetcoViews[[AlternateID]:[ItemDescr2]],5,FALSE),D8)</f>
        <v>Pipe</v>
      </c>
    </row>
    <row r="9" spans="2:7" ht="15">
      <c r="B9" s="1" t="s">
        <v>13</v>
      </c>
      <c r="C9" s="2">
        <v>400859</v>
      </c>
      <c r="D9" s="1" t="s">
        <v>33</v>
      </c>
      <c r="E9" s="2">
        <v>1</v>
      </c>
      <c r="F9" s="3">
        <f>IF(ISNA(VLOOKUP(TRIM(C9),[1]!Table_Query_from_BetcoViews[[#All],[AlternateID]:[MainSKU]],4,FALSE))=TRUE,(C9),(LEFT(VLOOKUP(TRIM(C9),[1]!Table_Query_from_BetcoViews[[#All],[AlternateID]:[MainSKU]],4,FALSE),6)))</f>
        <v>400859</v>
      </c>
      <c r="G9" s="4" t="str">
        <f>IFERROR(VLOOKUP(TRIM(C9),[1]!Table_Query_from_BetcoViews[[AlternateID]:[ItemDescr2]],5,FALSE),D9)</f>
        <v>Valve Lever</v>
      </c>
    </row>
    <row r="10" spans="2:7" ht="15">
      <c r="B10" s="1" t="s">
        <v>14</v>
      </c>
      <c r="C10" s="2">
        <v>420741</v>
      </c>
      <c r="D10" s="1" t="s">
        <v>15</v>
      </c>
      <c r="E10" s="2">
        <v>2</v>
      </c>
      <c r="F10" s="3" t="str">
        <f>IF(ISNA(VLOOKUP(TRIM(C10),[1]!Table_Query_from_BetcoViews[[#All],[AlternateID]:[MainSKU]],4,FALSE))=TRUE,(C10),(LEFT(VLOOKUP(TRIM(C10),[1]!Table_Query_from_BetcoViews[[#All],[AlternateID]:[MainSKU]],4,FALSE),6)))</f>
        <v>E82269</v>
      </c>
      <c r="G10" s="4" t="str">
        <f>IFERROR(VLOOKUP(TRIM(C10),[1]!Table_Query_from_BetcoViews[[AlternateID]:[ItemDescr2]],5,FALSE),D10)</f>
        <v>Barbed Fitting, 3/8 in.</v>
      </c>
    </row>
    <row r="11" spans="2:7" ht="15">
      <c r="B11" s="1" t="s">
        <v>16</v>
      </c>
      <c r="C11" s="2">
        <v>410332</v>
      </c>
      <c r="D11" s="1" t="s">
        <v>17</v>
      </c>
      <c r="E11" s="2">
        <v>1</v>
      </c>
      <c r="F11" s="3" t="str">
        <f>IF(ISNA(VLOOKUP(TRIM(C11),[1]!Table_Query_from_BetcoViews[[#All],[AlternateID]:[MainSKU]],4,FALSE))=TRUE,(C11),(LEFT(VLOOKUP(TRIM(C11),[1]!Table_Query_from_BetcoViews[[#All],[AlternateID]:[MainSKU]],4,FALSE),6)))</f>
        <v>E83361</v>
      </c>
      <c r="G11" s="4" t="str">
        <f>IFERROR(VLOOKUP(TRIM(C11),[1]!Table_Query_from_BetcoViews[[AlternateID]:[ItemDescr2]],5,FALSE),D11)</f>
        <v>Ball Valve, 5/8 Double Female</v>
      </c>
    </row>
    <row r="12" spans="2:7" ht="15">
      <c r="B12" s="2">
        <v>10</v>
      </c>
      <c r="C12" s="2">
        <v>209552</v>
      </c>
      <c r="D12" s="1" t="s">
        <v>18</v>
      </c>
      <c r="E12" s="2">
        <v>1</v>
      </c>
      <c r="F12" s="3" t="str">
        <f>IF(ISNA(VLOOKUP(TRIM(C12),[1]!Table_Query_from_BetcoViews[[#All],[AlternateID]:[MainSKU]],4,FALSE))=TRUE,(C12),(LEFT(VLOOKUP(TRIM(C12),[1]!Table_Query_from_BetcoViews[[#All],[AlternateID]:[MainSKU]],4,FALSE),6)))</f>
        <v>E83997</v>
      </c>
      <c r="G12" s="4" t="str">
        <f>IFERROR(VLOOKUP(TRIM(C12),[1]!Table_Query_from_BetcoViews[[AlternateID]:[ItemDescr2]],5,FALSE),D12)</f>
        <v>Hose</v>
      </c>
    </row>
    <row r="13" spans="2:7" ht="15">
      <c r="B13" s="2">
        <v>11</v>
      </c>
      <c r="C13" s="2">
        <v>407887</v>
      </c>
      <c r="D13" s="1" t="s">
        <v>19</v>
      </c>
      <c r="E13" s="2">
        <v>1</v>
      </c>
      <c r="F13" s="3" t="str">
        <f>IF(ISNA(VLOOKUP(TRIM(C13),[1]!Table_Query_from_BetcoViews[[#All],[AlternateID]:[MainSKU]],4,FALSE))=TRUE,(C13),(LEFT(VLOOKUP(TRIM(C13),[1]!Table_Query_from_BetcoViews[[#All],[AlternateID]:[MainSKU]],4,FALSE),6)))</f>
        <v>E82322</v>
      </c>
      <c r="G13" s="4" t="str">
        <f>IFERROR(VLOOKUP(TRIM(C13),[1]!Table_Query_from_BetcoViews[[AlternateID]:[ItemDescr2]],5,FALSE),D13)</f>
        <v>Solenoid Valve, 24v 10w 3-Port Nylon</v>
      </c>
    </row>
    <row r="14" spans="2:7" ht="15">
      <c r="B14" s="1" t="s">
        <v>20</v>
      </c>
      <c r="C14" s="2">
        <v>407859</v>
      </c>
      <c r="D14" s="1" t="s">
        <v>21</v>
      </c>
      <c r="E14" s="2">
        <v>1</v>
      </c>
      <c r="F14" s="3" t="str">
        <f>IF(ISNA(VLOOKUP(TRIM(C14),[1]!Table_Query_from_BetcoViews[[#All],[AlternateID]:[MainSKU]],4,FALSE))=TRUE,(C14),(LEFT(VLOOKUP(TRIM(C14),[1]!Table_Query_from_BetcoViews[[#All],[AlternateID]:[MainSKU]],4,FALSE),6)))</f>
        <v>E81794</v>
      </c>
      <c r="G14" s="4" t="str">
        <f>IFERROR(VLOOKUP(TRIM(C14),[1]!Table_Query_from_BetcoViews[[AlternateID]:[ItemDescr2]],5,FALSE),D14)</f>
        <v>Valve Body, Solenoid</v>
      </c>
    </row>
    <row r="15" spans="2:7" ht="15">
      <c r="B15" s="1" t="s">
        <v>22</v>
      </c>
      <c r="C15" s="2">
        <v>407866</v>
      </c>
      <c r="D15" s="1" t="s">
        <v>23</v>
      </c>
      <c r="E15" s="2">
        <v>1</v>
      </c>
      <c r="F15" s="3" t="str">
        <f>IF(ISNA(VLOOKUP(TRIM(C15),[1]!Table_Query_from_BetcoViews[[#All],[AlternateID]:[MainSKU]],4,FALSE))=TRUE,(C15),(LEFT(VLOOKUP(TRIM(C15),[1]!Table_Query_from_BetcoViews[[#All],[AlternateID]:[MainSKU]],4,FALSE),6)))</f>
        <v>E81795</v>
      </c>
      <c r="G15" s="4" t="str">
        <f>IFERROR(VLOOKUP(TRIM(C15),[1]!Table_Query_from_BetcoViews[[AlternateID]:[ItemDescr2]],5,FALSE),D15)</f>
        <v>Solenoid</v>
      </c>
    </row>
    <row r="16" spans="2:7" ht="15">
      <c r="B16" s="2">
        <v>12</v>
      </c>
      <c r="C16" s="2">
        <v>209620</v>
      </c>
      <c r="D16" s="1" t="s">
        <v>24</v>
      </c>
      <c r="E16" s="2">
        <v>1</v>
      </c>
      <c r="F16" s="3" t="str">
        <f>IF(ISNA(VLOOKUP(TRIM(C16),[1]!Table_Query_from_BetcoViews[[#All],[AlternateID]:[MainSKU]],4,FALSE))=TRUE,(C16),(LEFT(VLOOKUP(TRIM(C16),[1]!Table_Query_from_BetcoViews[[#All],[AlternateID]:[MainSKU]],4,FALSE),6)))</f>
        <v>E82489</v>
      </c>
      <c r="G16" s="4" t="str">
        <f>IFERROR(VLOOKUP(TRIM(C16),[1]!Table_Query_from_BetcoViews[[AlternateID]:[ItemDescr2]],5,FALSE),D16)</f>
        <v>Hose, Solution Simpla</v>
      </c>
    </row>
    <row r="17" spans="2:7" ht="15">
      <c r="B17" s="1" t="s">
        <v>25</v>
      </c>
      <c r="C17" s="2">
        <v>209643</v>
      </c>
      <c r="D17" s="1" t="s">
        <v>18</v>
      </c>
      <c r="E17" s="2">
        <v>1</v>
      </c>
      <c r="F17" s="3" t="str">
        <f>IF(ISNA(VLOOKUP(TRIM(C17),[1]!Table_Query_from_BetcoViews[[#All],[AlternateID]:[MainSKU]],4,FALSE))=TRUE,(C17),(LEFT(VLOOKUP(TRIM(C17),[1]!Table_Query_from_BetcoViews[[#All],[AlternateID]:[MainSKU]],4,FALSE),6)))</f>
        <v>E87292</v>
      </c>
      <c r="G17" s="4" t="str">
        <f>IFERROR(VLOOKUP(TRIM(C17),[1]!Table_Query_from_BetcoViews[[AlternateID]:[ItemDescr2]],5,FALSE),D17)</f>
        <v>Hose, Solution Supply Media 26</v>
      </c>
    </row>
    <row r="18" spans="2:7" ht="15">
      <c r="B18" s="2">
        <v>13</v>
      </c>
      <c r="C18" s="2">
        <v>410274</v>
      </c>
      <c r="D18" s="1" t="s">
        <v>6</v>
      </c>
      <c r="E18" s="2">
        <v>2</v>
      </c>
      <c r="F18" s="3" t="str">
        <f>IF(ISNA(VLOOKUP(TRIM(C18),[1]!Table_Query_from_BetcoViews[[#All],[AlternateID]:[MainSKU]],4,FALSE))=TRUE,(C18),(LEFT(VLOOKUP(TRIM(C18),[1]!Table_Query_from_BetcoViews[[#All],[AlternateID]:[MainSKU]],4,FALSE),6)))</f>
        <v>E83935</v>
      </c>
      <c r="G18" s="4" t="str">
        <f>IFERROR(VLOOKUP(TRIM(C18),[1]!Table_Query_from_BetcoViews[[AlternateID]:[ItemDescr2]],5,FALSE),D18)</f>
        <v>Wire Tie</v>
      </c>
    </row>
    <row r="19" spans="2:7" ht="15">
      <c r="B19" s="2">
        <v>14</v>
      </c>
      <c r="C19" s="2">
        <v>410409</v>
      </c>
      <c r="D19" s="1" t="s">
        <v>26</v>
      </c>
      <c r="E19" s="2">
        <v>1</v>
      </c>
      <c r="F19" s="3" t="str">
        <f>IF(ISNA(VLOOKUP(TRIM(C19),[1]!Table_Query_from_BetcoViews[[#All],[AlternateID]:[MainSKU]],4,FALSE))=TRUE,(C19),(LEFT(VLOOKUP(TRIM(C19),[1]!Table_Query_from_BetcoViews[[#All],[AlternateID]:[MainSKU]],4,FALSE),6)))</f>
        <v>E83616</v>
      </c>
      <c r="G19" s="4" t="str">
        <f>IFERROR(VLOOKUP(TRIM(C19),[1]!Table_Query_from_BetcoViews[[AlternateID]:[ItemDescr2]],5,FALSE),D19)</f>
        <v>Cap, 1/2" NPT Nylon</v>
      </c>
    </row>
    <row r="20" spans="2:7" ht="15">
      <c r="B20" s="2">
        <v>15</v>
      </c>
      <c r="C20" s="2">
        <v>408595</v>
      </c>
      <c r="D20" s="1" t="s">
        <v>27</v>
      </c>
      <c r="E20" s="2">
        <v>1</v>
      </c>
      <c r="F20" s="3" t="str">
        <f>IF(ISNA(VLOOKUP(TRIM(C20),[1]!Table_Query_from_BetcoViews[[#All],[AlternateID]:[MainSKU]],4,FALSE))=TRUE,(C20),(LEFT(VLOOKUP(TRIM(C20),[1]!Table_Query_from_BetcoViews[[#All],[AlternateID]:[MainSKU]],4,FALSE),6)))</f>
        <v>E83617</v>
      </c>
      <c r="G20" s="4" t="str">
        <f>IFERROR(VLOOKUP(TRIM(C20),[1]!Table_Query_from_BetcoViews[[AlternateID]:[ItemDescr2]],5,FALSE),D20)</f>
        <v>O-Ring, 14x2.5mm Buna-N</v>
      </c>
    </row>
    <row r="21" spans="2:7" ht="15">
      <c r="B21" s="2">
        <v>50</v>
      </c>
      <c r="C21" s="2">
        <v>409036</v>
      </c>
      <c r="D21" s="1" t="s">
        <v>28</v>
      </c>
      <c r="E21" s="2">
        <v>1</v>
      </c>
      <c r="F21" s="3" t="str">
        <f>IF(ISNA(VLOOKUP(TRIM(C21),[1]!Table_Query_from_BetcoViews[[#All],[AlternateID]:[MainSKU]],4,FALSE))=TRUE,(C21),(LEFT(VLOOKUP(TRIM(C21),[1]!Table_Query_from_BetcoViews[[#All],[AlternateID]:[MainSKU]],4,FALSE),6)))</f>
        <v>E83535</v>
      </c>
      <c r="G21" s="4" t="str">
        <f>IFERROR(VLOOKUP(TRIM(C21),[1]!Table_Query_from_BetcoViews[[AlternateID]:[ItemDescr2]],5,FALSE),D21)</f>
        <v>Hex Nut, M5x5 Zinc</v>
      </c>
    </row>
    <row r="22" spans="2:7" ht="15">
      <c r="B22" s="2">
        <v>51</v>
      </c>
      <c r="C22" s="2">
        <v>409127</v>
      </c>
      <c r="D22" s="1" t="s">
        <v>28</v>
      </c>
      <c r="E22" s="2">
        <v>1</v>
      </c>
      <c r="F22" s="3" t="str">
        <f>IF(ISNA(VLOOKUP(TRIM(C22),[1]!Table_Query_from_BetcoViews[[#All],[AlternateID]:[MainSKU]],4,FALSE))=TRUE,(C22),(LEFT(VLOOKUP(TRIM(C22),[1]!Table_Query_from_BetcoViews[[#All],[AlternateID]:[MainSKU]],4,FALSE),6)))</f>
        <v>E83845</v>
      </c>
      <c r="G22" s="4" t="str">
        <f>IFERROR(VLOOKUP(TRIM(C22),[1]!Table_Query_from_BetcoViews[[AlternateID]:[ItemDescr2]],5,FALSE),D22)</f>
        <v>Nut, M5</v>
      </c>
    </row>
    <row r="23" spans="2:7" ht="15">
      <c r="B23" s="2">
        <v>52</v>
      </c>
      <c r="C23" s="2">
        <v>409166</v>
      </c>
      <c r="D23" s="1" t="s">
        <v>29</v>
      </c>
      <c r="E23" s="2">
        <v>1</v>
      </c>
      <c r="F23" s="3" t="str">
        <f>IF(ISNA(VLOOKUP(TRIM(C23),[1]!Table_Query_from_BetcoViews[[#All],[AlternateID]:[MainSKU]],4,FALSE))=TRUE,(C23),(LEFT(VLOOKUP(TRIM(C23),[1]!Table_Query_from_BetcoViews[[#All],[AlternateID]:[MainSKU]],4,FALSE),6)))</f>
        <v>E83798</v>
      </c>
      <c r="G23" s="4" t="str">
        <f>IFERROR(VLOOKUP(TRIM(C23),[1]!Table_Query_from_BetcoViews[[AlternateID]:[ItemDescr2]],5,FALSE),D23)</f>
        <v>Flat Washer M6x30x3 PVC Black</v>
      </c>
    </row>
    <row r="24" spans="2:7" ht="15">
      <c r="B24" s="2">
        <v>53</v>
      </c>
      <c r="C24" s="2">
        <v>408509</v>
      </c>
      <c r="D24" s="1" t="s">
        <v>30</v>
      </c>
      <c r="E24" s="2">
        <v>1</v>
      </c>
      <c r="F24" s="3" t="str">
        <f>IF(ISNA(VLOOKUP(TRIM(C24),[1]!Table_Query_from_BetcoViews[[#All],[AlternateID]:[MainSKU]],4,FALSE))=TRUE,(C24),(LEFT(VLOOKUP(TRIM(C24),[1]!Table_Query_from_BetcoViews[[#All],[AlternateID]:[MainSKU]],4,FALSE),6)))</f>
        <v>E83858</v>
      </c>
      <c r="G24" s="4" t="str">
        <f>IFERROR(VLOOKUP(TRIM(C24),[1]!Table_Query_from_BetcoViews[[AlternateID]:[ItemDescr2]],5,FALSE),D24)</f>
        <v>Oval Hd SL Machine Screw M4x12 SS</v>
      </c>
    </row>
    <row r="25" spans="2:7" ht="15">
      <c r="B25" s="2">
        <v>54</v>
      </c>
      <c r="C25" s="2">
        <v>409388</v>
      </c>
      <c r="D25" s="1" t="s">
        <v>31</v>
      </c>
      <c r="E25" s="2">
        <v>1</v>
      </c>
      <c r="F25" s="3" t="str">
        <f>IF(ISNA(VLOOKUP(TRIM(C25),[1]!Table_Query_from_BetcoViews[[#All],[AlternateID]:[MainSKU]],4,FALSE))=TRUE,(C25),(LEFT(VLOOKUP(TRIM(C25),[1]!Table_Query_from_BetcoViews[[#All],[AlternateID]:[MainSKU]],4,FALSE),6)))</f>
        <v>E81636</v>
      </c>
      <c r="G25" s="4" t="str">
        <f>IFERROR(VLOOKUP(TRIM(C25),[1]!Table_Query_from_BetcoViews[[AlternateID]:[ItemDescr2]],5,FALSE),D25)</f>
        <v>Split Pin</v>
      </c>
    </row>
    <row r="26" spans="2:7" ht="15">
      <c r="B26" s="2">
        <v>55</v>
      </c>
      <c r="C26" s="2">
        <v>408633</v>
      </c>
      <c r="D26" s="1" t="s">
        <v>30</v>
      </c>
      <c r="E26" s="2">
        <v>2</v>
      </c>
      <c r="F26" s="3" t="str">
        <f>IF(ISNA(VLOOKUP(TRIM(C26),[1]!Table_Query_from_BetcoViews[[#All],[AlternateID]:[MainSKU]],4,FALSE))=TRUE,(C26),(LEFT(VLOOKUP(TRIM(C26),[1]!Table_Query_from_BetcoViews[[#All],[AlternateID]:[MainSKU]],4,FALSE),6)))</f>
        <v>E83857</v>
      </c>
      <c r="G26" s="4" t="str">
        <f>IFERROR(VLOOKUP(TRIM(C26),[1]!Table_Query_from_BetcoViews[[AlternateID]:[ItemDescr2]],5,FALSE),D26)</f>
        <v>Hex Bolt M4x12 Zinc</v>
      </c>
    </row>
    <row r="27" spans="2:7" ht="15">
      <c r="B27" s="2">
        <v>56</v>
      </c>
      <c r="C27" s="2">
        <v>409078</v>
      </c>
      <c r="D27" s="1" t="s">
        <v>32</v>
      </c>
      <c r="E27" s="2">
        <v>2</v>
      </c>
      <c r="F27" s="3" t="str">
        <f>IF(ISNA(VLOOKUP(TRIM(C27),[1]!Table_Query_from_BetcoViews[[#All],[AlternateID]:[MainSKU]],4,FALSE))=TRUE,(C27),(LEFT(VLOOKUP(TRIM(C27),[1]!Table_Query_from_BetcoViews[[#All],[AlternateID]:[MainSKU]],4,FALSE),6)))</f>
        <v>E83867</v>
      </c>
      <c r="G27" s="4" t="str">
        <f>IFERROR(VLOOKUP(TRIM(C27),[1]!Table_Query_from_BetcoViews[[AlternateID]:[ItemDescr2]],5,FALSE),D27)</f>
        <v>Nyloc Hex Nut, M4x6 Zinc</v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5A8C49E-BCEF-472B-BFCE-4462CCA89F43}"/>
</file>

<file path=customXml/itemProps2.xml><?xml version="1.0" encoding="utf-8"?>
<ds:datastoreItem xmlns:ds="http://schemas.openxmlformats.org/officeDocument/2006/customXml" ds:itemID="{CE506A55-A69C-46D0-A389-2F28F3BD6CBF}"/>
</file>

<file path=customXml/itemProps3.xml><?xml version="1.0" encoding="utf-8"?>
<ds:datastoreItem xmlns:ds="http://schemas.openxmlformats.org/officeDocument/2006/customXml" ds:itemID="{0B33FA2E-F5BA-4668-B725-86CD571BFD75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Parts Manual Simpla 45-50-61 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 Samuelson</dc:creator>
  <cp:lastModifiedBy>Pete Samuelson</cp:lastModifiedBy>
  <cp:lastPrinted>2011-02-10T18:23:50Z</cp:lastPrinted>
  <dcterms:created xsi:type="dcterms:W3CDTF">2011-02-10T18:23:59Z</dcterms:created>
  <dcterms:modified xsi:type="dcterms:W3CDTF">2011-02-10T18:23:59Z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